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<sst xmlns="http://schemas.openxmlformats.org/spreadsheetml/2006/main" count="175" uniqueCount="101">
  <si>
    <t>附件2</t>
  </si>
  <si>
    <t>桐柏县2025年第一批农村公路危桥改造分解计划表</t>
  </si>
  <si>
    <t>序号</t>
  </si>
  <si>
    <t>省辖市、省直管县（市）</t>
  </si>
  <si>
    <t>县（市、区）</t>
  </si>
  <si>
    <t>乡（镇）</t>
  </si>
  <si>
    <t>路线编码</t>
  </si>
  <si>
    <t>桥梁名称</t>
  </si>
  <si>
    <t>桥梁编码</t>
  </si>
  <si>
    <t>桥梁中心桩号</t>
  </si>
  <si>
    <t>建设性质
（1.加固2.重建）</t>
  </si>
  <si>
    <t>桥梁全长
（米）</t>
  </si>
  <si>
    <t>桥梁全宽
（米）</t>
  </si>
  <si>
    <t>开工年</t>
  </si>
  <si>
    <t>完工年</t>
  </si>
  <si>
    <t>总投资
（万元）</t>
  </si>
  <si>
    <t>国省补助资金
（万元）</t>
  </si>
  <si>
    <t>市县自筹资金
（万元）</t>
  </si>
  <si>
    <t>备注</t>
  </si>
  <si>
    <t>南阳市</t>
  </si>
  <si>
    <t>桐柏县</t>
  </si>
  <si>
    <t>埠江镇</t>
  </si>
  <si>
    <t>CB794121330</t>
  </si>
  <si>
    <t>江河桥</t>
  </si>
  <si>
    <t>CB79L0010</t>
  </si>
  <si>
    <t>1.加固</t>
  </si>
  <si>
    <t>程湾镇</t>
  </si>
  <si>
    <t>X0134121330</t>
  </si>
  <si>
    <t>三棵树桥</t>
  </si>
  <si>
    <t>X013L0090</t>
  </si>
  <si>
    <t>2.重建</t>
  </si>
  <si>
    <t>Y0424121330</t>
  </si>
  <si>
    <t>桐湾桥</t>
  </si>
  <si>
    <t>Y042L0060</t>
  </si>
  <si>
    <t>固县镇</t>
  </si>
  <si>
    <t>CG244121330</t>
  </si>
  <si>
    <t>南王庄桥</t>
  </si>
  <si>
    <t>CG24L0010</t>
  </si>
  <si>
    <t>CG614121330</t>
  </si>
  <si>
    <t>沈楼桥</t>
  </si>
  <si>
    <t>CG61L0020</t>
  </si>
  <si>
    <t>回龙乡</t>
  </si>
  <si>
    <t>CH374121330</t>
  </si>
  <si>
    <t>栗北桥</t>
  </si>
  <si>
    <t>CH37L0010</t>
  </si>
  <si>
    <t>CH254121330</t>
  </si>
  <si>
    <t>刘大庄桥</t>
  </si>
  <si>
    <t>CH25L0010</t>
  </si>
  <si>
    <t>毛集镇</t>
  </si>
  <si>
    <t>CF024121330</t>
  </si>
  <si>
    <t>瓦房庄桥</t>
  </si>
  <si>
    <t>CF02L0010</t>
  </si>
  <si>
    <t>0.181</t>
  </si>
  <si>
    <t>Y0074121330</t>
  </si>
  <si>
    <t>下高沟组桥</t>
  </si>
  <si>
    <t>Y007L0030</t>
  </si>
  <si>
    <t>吴城镇</t>
  </si>
  <si>
    <t>Y0524121330</t>
  </si>
  <si>
    <t>西新庄桥</t>
  </si>
  <si>
    <t>Y052L0010</t>
  </si>
  <si>
    <t>CW534121330</t>
  </si>
  <si>
    <t>罗新庄桥</t>
  </si>
  <si>
    <t>CW53L0010</t>
  </si>
  <si>
    <t>月河镇</t>
  </si>
  <si>
    <t>Y0224121330</t>
  </si>
  <si>
    <t>干店桥</t>
  </si>
  <si>
    <t>Y022L0010</t>
  </si>
  <si>
    <t>33.184</t>
  </si>
  <si>
    <t>8</t>
  </si>
  <si>
    <t>陆林河桥（路林河桥）</t>
  </si>
  <si>
    <t>Y052L0020</t>
  </si>
  <si>
    <t>CF014121330</t>
  </si>
  <si>
    <t>西庄小桥</t>
  </si>
  <si>
    <t>CF01L0010</t>
  </si>
  <si>
    <t>0.075</t>
  </si>
  <si>
    <t>朱庄镇</t>
  </si>
  <si>
    <t>CZ154121330</t>
  </si>
  <si>
    <t>汪庄桥</t>
  </si>
  <si>
    <t>CZ15L0010</t>
  </si>
  <si>
    <t>X0184121330</t>
  </si>
  <si>
    <t>北新集对门冲桥</t>
  </si>
  <si>
    <t>X018L0050</t>
  </si>
  <si>
    <t>CM824121330</t>
  </si>
  <si>
    <t>三十亩地</t>
  </si>
  <si>
    <t>CM82L0010</t>
  </si>
  <si>
    <t>城郊乡</t>
  </si>
  <si>
    <t>CC294121330</t>
  </si>
  <si>
    <t>胡家沟水磨湾桥</t>
  </si>
  <si>
    <t>CC29L0010</t>
  </si>
  <si>
    <t>曲庄桥</t>
  </si>
  <si>
    <t>Y042L0070</t>
  </si>
  <si>
    <t>平氏镇</t>
  </si>
  <si>
    <t>Y0674121330</t>
  </si>
  <si>
    <t>吴庄桥</t>
  </si>
  <si>
    <t>Y067L0010</t>
  </si>
  <si>
    <t>7</t>
  </si>
  <si>
    <t>瓦房店</t>
  </si>
  <si>
    <t>X013L0010</t>
  </si>
  <si>
    <t>说明：1、路线编码必须按照“4位路线编码+6位行政区划编码”标准格式。</t>
  </si>
  <si>
    <t>2、桥梁编码必须按照“路线编码+5位桥梁编码”的年报标准格式。</t>
  </si>
  <si>
    <t>3、新升级干线公路未移交接养路段项目，路线编码按照干线公路编码填报，并备注原农村公路编码。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</si>
</sst>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A2" sqref="A2:Q2"/>
    </sheetView>
  </sheetViews>
  <sheetFormatPr defaultColWidth="8.88888888888889" defaultRowHeight="14.4"/>
  <sheetData>
    <row r="1" ht="17.4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.8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3.2" spans="1:1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>
      <c r="A4" s="4"/>
      <c r="B4" s="5"/>
      <c r="C4" s="5"/>
      <c r="D4" s="5"/>
      <c r="E4" s="5"/>
      <c r="F4" s="5"/>
      <c r="G4" s="5"/>
      <c r="H4" s="5"/>
      <c r="I4" s="5"/>
      <c r="J4" s="5">
        <f t="shared" ref="J4:P4" si="0">SUM(J5:J25)</f>
        <v>825.08</v>
      </c>
      <c r="K4" s="5"/>
      <c r="L4" s="5"/>
      <c r="M4" s="5"/>
      <c r="N4" s="5">
        <f t="shared" si="0"/>
        <v>3070.77</v>
      </c>
      <c r="O4" s="5">
        <f t="shared" si="0"/>
        <v>2129.9995</v>
      </c>
      <c r="P4" s="7">
        <f t="shared" si="0"/>
        <v>940.7705</v>
      </c>
      <c r="Q4" s="5"/>
    </row>
    <row r="5" ht="24" spans="1:17">
      <c r="A5" s="4">
        <v>1</v>
      </c>
      <c r="B5" s="5" t="s">
        <v>19</v>
      </c>
      <c r="C5" s="5" t="s">
        <v>20</v>
      </c>
      <c r="D5" s="5" t="s">
        <v>21</v>
      </c>
      <c r="E5" s="6" t="s">
        <v>22</v>
      </c>
      <c r="F5" s="5" t="s">
        <v>23</v>
      </c>
      <c r="G5" s="6" t="s">
        <v>24</v>
      </c>
      <c r="H5" s="6">
        <v>0.559</v>
      </c>
      <c r="I5" s="5" t="s">
        <v>25</v>
      </c>
      <c r="J5" s="7">
        <v>18</v>
      </c>
      <c r="K5" s="5">
        <v>6</v>
      </c>
      <c r="L5" s="5">
        <v>2025</v>
      </c>
      <c r="M5" s="5">
        <v>2025</v>
      </c>
      <c r="N5" s="5">
        <f>J5*K5*0.4</f>
        <v>43.2</v>
      </c>
      <c r="O5" s="7">
        <v>22.68</v>
      </c>
      <c r="P5" s="7">
        <f t="shared" ref="P5:P25" si="1">N5-O5</f>
        <v>20.52</v>
      </c>
      <c r="Q5" s="5"/>
    </row>
    <row r="6" ht="24" spans="1:17">
      <c r="A6" s="4">
        <v>2</v>
      </c>
      <c r="B6" s="5" t="s">
        <v>19</v>
      </c>
      <c r="C6" s="5" t="s">
        <v>20</v>
      </c>
      <c r="D6" s="5" t="s">
        <v>26</v>
      </c>
      <c r="E6" s="6" t="s">
        <v>27</v>
      </c>
      <c r="F6" s="5" t="s">
        <v>28</v>
      </c>
      <c r="G6" s="6" t="s">
        <v>29</v>
      </c>
      <c r="H6" s="6">
        <v>17.724</v>
      </c>
      <c r="I6" s="5" t="s">
        <v>30</v>
      </c>
      <c r="J6" s="7">
        <v>134</v>
      </c>
      <c r="K6" s="5">
        <v>9</v>
      </c>
      <c r="L6" s="5">
        <v>2025</v>
      </c>
      <c r="M6" s="5">
        <v>2025</v>
      </c>
      <c r="N6" s="5">
        <f t="shared" ref="N6:N9" si="2">J6*K6*0.5</f>
        <v>603</v>
      </c>
      <c r="O6" s="7">
        <v>422.1</v>
      </c>
      <c r="P6" s="7">
        <f t="shared" si="1"/>
        <v>180.9</v>
      </c>
      <c r="Q6" s="5"/>
    </row>
    <row r="7" ht="28.8" spans="1:17">
      <c r="A7" s="4">
        <v>3</v>
      </c>
      <c r="B7" s="4" t="s">
        <v>19</v>
      </c>
      <c r="C7" s="4" t="s">
        <v>20</v>
      </c>
      <c r="D7" s="4" t="s">
        <v>26</v>
      </c>
      <c r="E7" s="4" t="s">
        <v>31</v>
      </c>
      <c r="F7" s="4" t="s">
        <v>32</v>
      </c>
      <c r="G7" s="4" t="s">
        <v>33</v>
      </c>
      <c r="H7" s="4">
        <v>22.924</v>
      </c>
      <c r="I7" s="4" t="s">
        <v>30</v>
      </c>
      <c r="J7" s="8">
        <v>86</v>
      </c>
      <c r="K7" s="4">
        <v>7</v>
      </c>
      <c r="L7" s="4">
        <v>2025</v>
      </c>
      <c r="M7" s="4">
        <v>2025</v>
      </c>
      <c r="N7" s="4">
        <f t="shared" si="2"/>
        <v>301</v>
      </c>
      <c r="O7" s="8">
        <v>210.7</v>
      </c>
      <c r="P7" s="7">
        <f t="shared" si="1"/>
        <v>90.3</v>
      </c>
      <c r="Q7" s="5"/>
    </row>
    <row r="8" ht="28.8" spans="1:17">
      <c r="A8" s="4">
        <v>4</v>
      </c>
      <c r="B8" s="4" t="s">
        <v>19</v>
      </c>
      <c r="C8" s="4" t="s">
        <v>20</v>
      </c>
      <c r="D8" s="4" t="s">
        <v>34</v>
      </c>
      <c r="E8" s="4" t="s">
        <v>35</v>
      </c>
      <c r="F8" s="4" t="s">
        <v>36</v>
      </c>
      <c r="G8" s="4" t="s">
        <v>37</v>
      </c>
      <c r="H8" s="4">
        <v>0.407</v>
      </c>
      <c r="I8" s="4" t="s">
        <v>30</v>
      </c>
      <c r="J8" s="8">
        <v>25.03</v>
      </c>
      <c r="K8" s="4">
        <v>7</v>
      </c>
      <c r="L8" s="4">
        <v>2025</v>
      </c>
      <c r="M8" s="4">
        <v>2025</v>
      </c>
      <c r="N8" s="4">
        <f t="shared" si="2"/>
        <v>87.605</v>
      </c>
      <c r="O8" s="8">
        <v>61.32</v>
      </c>
      <c r="P8" s="7">
        <f t="shared" si="1"/>
        <v>26.285</v>
      </c>
      <c r="Q8" s="5"/>
    </row>
    <row r="9" ht="28.8" spans="1:17">
      <c r="A9" s="4">
        <v>5</v>
      </c>
      <c r="B9" s="4" t="s">
        <v>19</v>
      </c>
      <c r="C9" s="4" t="s">
        <v>20</v>
      </c>
      <c r="D9" s="4" t="s">
        <v>34</v>
      </c>
      <c r="E9" s="4" t="s">
        <v>38</v>
      </c>
      <c r="F9" s="4" t="s">
        <v>39</v>
      </c>
      <c r="G9" s="4" t="s">
        <v>40</v>
      </c>
      <c r="H9" s="4">
        <v>1.195</v>
      </c>
      <c r="I9" s="4" t="s">
        <v>30</v>
      </c>
      <c r="J9" s="8">
        <v>21.04</v>
      </c>
      <c r="K9" s="4">
        <v>7</v>
      </c>
      <c r="L9" s="4">
        <v>2025</v>
      </c>
      <c r="M9" s="4">
        <v>2025</v>
      </c>
      <c r="N9" s="4">
        <f t="shared" si="2"/>
        <v>73.64</v>
      </c>
      <c r="O9" s="8">
        <v>51.53</v>
      </c>
      <c r="P9" s="7">
        <f t="shared" si="1"/>
        <v>22.11</v>
      </c>
      <c r="Q9" s="5"/>
    </row>
    <row r="10" ht="28.8" spans="1:17">
      <c r="A10" s="4">
        <v>6</v>
      </c>
      <c r="B10" s="4" t="s">
        <v>19</v>
      </c>
      <c r="C10" s="4" t="s">
        <v>20</v>
      </c>
      <c r="D10" s="4" t="s">
        <v>41</v>
      </c>
      <c r="E10" s="4" t="s">
        <v>42</v>
      </c>
      <c r="F10" s="4" t="s">
        <v>43</v>
      </c>
      <c r="G10" s="4" t="s">
        <v>44</v>
      </c>
      <c r="H10" s="4">
        <v>0.043</v>
      </c>
      <c r="I10" s="4" t="s">
        <v>25</v>
      </c>
      <c r="J10" s="8">
        <v>19</v>
      </c>
      <c r="K10" s="4">
        <v>6</v>
      </c>
      <c r="L10" s="4">
        <v>2025</v>
      </c>
      <c r="M10" s="4">
        <v>2025</v>
      </c>
      <c r="N10" s="4">
        <f>J10*K10*0.4</f>
        <v>45.6</v>
      </c>
      <c r="O10" s="8">
        <v>23.94</v>
      </c>
      <c r="P10" s="7">
        <f t="shared" si="1"/>
        <v>21.66</v>
      </c>
      <c r="Q10" s="5"/>
    </row>
    <row r="11" ht="28.8" spans="1:17">
      <c r="A11" s="4">
        <v>7</v>
      </c>
      <c r="B11" s="4" t="s">
        <v>19</v>
      </c>
      <c r="C11" s="4" t="s">
        <v>20</v>
      </c>
      <c r="D11" s="4" t="s">
        <v>41</v>
      </c>
      <c r="E11" s="4" t="s">
        <v>45</v>
      </c>
      <c r="F11" s="4" t="s">
        <v>46</v>
      </c>
      <c r="G11" s="4" t="s">
        <v>47</v>
      </c>
      <c r="H11" s="4">
        <v>1.327</v>
      </c>
      <c r="I11" s="4" t="s">
        <v>30</v>
      </c>
      <c r="J11" s="8">
        <v>21.04</v>
      </c>
      <c r="K11" s="4">
        <v>7</v>
      </c>
      <c r="L11" s="4">
        <v>2025</v>
      </c>
      <c r="M11" s="4">
        <v>2025</v>
      </c>
      <c r="N11" s="4">
        <f t="shared" ref="N11:N16" si="3">J11*K11*0.5</f>
        <v>73.64</v>
      </c>
      <c r="O11" s="8">
        <v>51.55</v>
      </c>
      <c r="P11" s="7">
        <f t="shared" si="1"/>
        <v>22.09</v>
      </c>
      <c r="Q11" s="5"/>
    </row>
    <row r="12" ht="28.8" spans="1:17">
      <c r="A12" s="4">
        <v>8</v>
      </c>
      <c r="B12" s="4" t="s">
        <v>19</v>
      </c>
      <c r="C12" s="4" t="s">
        <v>20</v>
      </c>
      <c r="D12" s="4" t="s">
        <v>48</v>
      </c>
      <c r="E12" s="4" t="s">
        <v>49</v>
      </c>
      <c r="F12" s="4" t="s">
        <v>50</v>
      </c>
      <c r="G12" s="4" t="s">
        <v>51</v>
      </c>
      <c r="H12" s="4" t="s">
        <v>52</v>
      </c>
      <c r="I12" s="4" t="s">
        <v>25</v>
      </c>
      <c r="J12" s="8">
        <v>10</v>
      </c>
      <c r="K12" s="4">
        <v>6</v>
      </c>
      <c r="L12" s="4">
        <v>2025</v>
      </c>
      <c r="M12" s="4">
        <v>2025</v>
      </c>
      <c r="N12" s="4">
        <v>21</v>
      </c>
      <c r="O12" s="8">
        <v>12.6</v>
      </c>
      <c r="P12" s="7">
        <f t="shared" si="1"/>
        <v>8.4</v>
      </c>
      <c r="Q12" s="5"/>
    </row>
    <row r="13" ht="28.8" spans="1:17">
      <c r="A13" s="4">
        <v>9</v>
      </c>
      <c r="B13" s="4" t="s">
        <v>19</v>
      </c>
      <c r="C13" s="4" t="s">
        <v>20</v>
      </c>
      <c r="D13" s="4" t="s">
        <v>48</v>
      </c>
      <c r="E13" s="4" t="s">
        <v>53</v>
      </c>
      <c r="F13" s="4" t="s">
        <v>54</v>
      </c>
      <c r="G13" s="4" t="s">
        <v>55</v>
      </c>
      <c r="H13" s="4">
        <v>6.221</v>
      </c>
      <c r="I13" s="4" t="s">
        <v>30</v>
      </c>
      <c r="J13" s="8">
        <v>17</v>
      </c>
      <c r="K13" s="4">
        <v>7</v>
      </c>
      <c r="L13" s="4">
        <v>2025</v>
      </c>
      <c r="M13" s="4">
        <v>2025</v>
      </c>
      <c r="N13" s="4">
        <f t="shared" si="3"/>
        <v>59.5</v>
      </c>
      <c r="O13" s="8">
        <v>41.65</v>
      </c>
      <c r="P13" s="7">
        <f t="shared" si="1"/>
        <v>17.85</v>
      </c>
      <c r="Q13" s="5"/>
    </row>
    <row r="14" ht="28.8" spans="1:17">
      <c r="A14" s="4">
        <v>10</v>
      </c>
      <c r="B14" s="4" t="s">
        <v>19</v>
      </c>
      <c r="C14" s="4" t="s">
        <v>20</v>
      </c>
      <c r="D14" s="4" t="s">
        <v>56</v>
      </c>
      <c r="E14" s="4" t="s">
        <v>57</v>
      </c>
      <c r="F14" s="4" t="s">
        <v>58</v>
      </c>
      <c r="G14" s="4" t="s">
        <v>59</v>
      </c>
      <c r="H14" s="4">
        <v>19.203</v>
      </c>
      <c r="I14" s="4" t="s">
        <v>30</v>
      </c>
      <c r="J14" s="8">
        <v>86</v>
      </c>
      <c r="K14" s="4">
        <v>8</v>
      </c>
      <c r="L14" s="4">
        <v>2025</v>
      </c>
      <c r="M14" s="4">
        <v>2025</v>
      </c>
      <c r="N14" s="4">
        <f t="shared" si="3"/>
        <v>344</v>
      </c>
      <c r="O14" s="8">
        <v>240.8</v>
      </c>
      <c r="P14" s="7">
        <f t="shared" si="1"/>
        <v>103.2</v>
      </c>
      <c r="Q14" s="5"/>
    </row>
    <row r="15" ht="28.8" spans="1:17">
      <c r="A15" s="4">
        <v>11</v>
      </c>
      <c r="B15" s="4" t="s">
        <v>19</v>
      </c>
      <c r="C15" s="4" t="s">
        <v>20</v>
      </c>
      <c r="D15" s="4" t="s">
        <v>56</v>
      </c>
      <c r="E15" s="4" t="s">
        <v>60</v>
      </c>
      <c r="F15" s="4" t="s">
        <v>61</v>
      </c>
      <c r="G15" s="4" t="s">
        <v>62</v>
      </c>
      <c r="H15" s="4">
        <v>0.455</v>
      </c>
      <c r="I15" s="4" t="s">
        <v>30</v>
      </c>
      <c r="J15" s="8">
        <v>21.04</v>
      </c>
      <c r="K15" s="4">
        <v>7</v>
      </c>
      <c r="L15" s="4">
        <v>2025</v>
      </c>
      <c r="M15" s="4">
        <v>2025</v>
      </c>
      <c r="N15" s="4">
        <f t="shared" si="3"/>
        <v>73.64</v>
      </c>
      <c r="O15" s="8">
        <f t="shared" ref="O15:O25" si="4">J15*K15*0.35</f>
        <v>51.548</v>
      </c>
      <c r="P15" s="7">
        <f t="shared" si="1"/>
        <v>22.092</v>
      </c>
      <c r="Q15" s="5"/>
    </row>
    <row r="16" ht="28.8" spans="1:17">
      <c r="A16" s="4">
        <v>12</v>
      </c>
      <c r="B16" s="4" t="s">
        <v>19</v>
      </c>
      <c r="C16" s="4" t="s">
        <v>20</v>
      </c>
      <c r="D16" s="4" t="s">
        <v>63</v>
      </c>
      <c r="E16" s="4" t="s">
        <v>64</v>
      </c>
      <c r="F16" s="4" t="s">
        <v>65</v>
      </c>
      <c r="G16" s="4" t="s">
        <v>66</v>
      </c>
      <c r="H16" s="4" t="s">
        <v>67</v>
      </c>
      <c r="I16" s="4" t="s">
        <v>30</v>
      </c>
      <c r="J16" s="9">
        <v>50</v>
      </c>
      <c r="K16" s="4" t="s">
        <v>68</v>
      </c>
      <c r="L16" s="4">
        <v>2025</v>
      </c>
      <c r="M16" s="4">
        <v>2025</v>
      </c>
      <c r="N16" s="4">
        <f t="shared" si="3"/>
        <v>200</v>
      </c>
      <c r="O16" s="8">
        <f t="shared" si="4"/>
        <v>140</v>
      </c>
      <c r="P16" s="7">
        <f t="shared" si="1"/>
        <v>60</v>
      </c>
      <c r="Q16" s="5"/>
    </row>
    <row r="17" ht="43.2" spans="1:17">
      <c r="A17" s="4">
        <v>13</v>
      </c>
      <c r="B17" s="4" t="s">
        <v>19</v>
      </c>
      <c r="C17" s="4" t="s">
        <v>20</v>
      </c>
      <c r="D17" s="4" t="s">
        <v>63</v>
      </c>
      <c r="E17" s="4" t="s">
        <v>57</v>
      </c>
      <c r="F17" s="4" t="s">
        <v>69</v>
      </c>
      <c r="G17" s="4" t="s">
        <v>70</v>
      </c>
      <c r="H17" s="4">
        <v>6.015</v>
      </c>
      <c r="I17" s="4" t="s">
        <v>25</v>
      </c>
      <c r="J17" s="8">
        <v>12</v>
      </c>
      <c r="K17" s="4">
        <v>4.5</v>
      </c>
      <c r="L17" s="4">
        <v>2025</v>
      </c>
      <c r="M17" s="4">
        <v>2025</v>
      </c>
      <c r="N17" s="4">
        <v>18.9</v>
      </c>
      <c r="O17" s="8">
        <v>11.35</v>
      </c>
      <c r="P17" s="7">
        <f t="shared" si="1"/>
        <v>7.55</v>
      </c>
      <c r="Q17" s="5"/>
    </row>
    <row r="18" ht="28.8" spans="1:17">
      <c r="A18" s="4">
        <v>14</v>
      </c>
      <c r="B18" s="4" t="s">
        <v>19</v>
      </c>
      <c r="C18" s="4" t="s">
        <v>20</v>
      </c>
      <c r="D18" s="4" t="s">
        <v>63</v>
      </c>
      <c r="E18" s="4" t="s">
        <v>71</v>
      </c>
      <c r="F18" s="4" t="s">
        <v>72</v>
      </c>
      <c r="G18" s="4" t="s">
        <v>73</v>
      </c>
      <c r="H18" s="4" t="s">
        <v>74</v>
      </c>
      <c r="I18" s="4" t="s">
        <v>30</v>
      </c>
      <c r="J18" s="8">
        <v>21</v>
      </c>
      <c r="K18" s="4">
        <v>7</v>
      </c>
      <c r="L18" s="4">
        <v>2025</v>
      </c>
      <c r="M18" s="4">
        <v>2025</v>
      </c>
      <c r="N18" s="4">
        <f t="shared" ref="N18:N25" si="5">J18*K18*0.5</f>
        <v>73.5</v>
      </c>
      <c r="O18" s="8">
        <f t="shared" si="4"/>
        <v>51.45</v>
      </c>
      <c r="P18" s="7">
        <f t="shared" si="1"/>
        <v>22.05</v>
      </c>
      <c r="Q18" s="5"/>
    </row>
    <row r="19" ht="28.8" spans="1:17">
      <c r="A19" s="4">
        <v>15</v>
      </c>
      <c r="B19" s="4" t="s">
        <v>19</v>
      </c>
      <c r="C19" s="4" t="s">
        <v>20</v>
      </c>
      <c r="D19" s="4" t="s">
        <v>75</v>
      </c>
      <c r="E19" s="4" t="s">
        <v>76</v>
      </c>
      <c r="F19" s="4" t="s">
        <v>77</v>
      </c>
      <c r="G19" s="4" t="s">
        <v>78</v>
      </c>
      <c r="H19" s="4">
        <v>0.97</v>
      </c>
      <c r="I19" s="4" t="s">
        <v>30</v>
      </c>
      <c r="J19" s="8">
        <v>43.5</v>
      </c>
      <c r="K19" s="4">
        <v>8</v>
      </c>
      <c r="L19" s="4">
        <v>2025</v>
      </c>
      <c r="M19" s="4">
        <v>2025</v>
      </c>
      <c r="N19" s="4">
        <f t="shared" si="5"/>
        <v>174</v>
      </c>
      <c r="O19" s="8">
        <f t="shared" si="4"/>
        <v>121.8</v>
      </c>
      <c r="P19" s="7">
        <f t="shared" si="1"/>
        <v>52.2</v>
      </c>
      <c r="Q19" s="5"/>
    </row>
    <row r="20" ht="28.8" spans="1:17">
      <c r="A20" s="4">
        <v>16</v>
      </c>
      <c r="B20" s="4" t="s">
        <v>19</v>
      </c>
      <c r="C20" s="4" t="s">
        <v>20</v>
      </c>
      <c r="D20" s="4" t="s">
        <v>75</v>
      </c>
      <c r="E20" s="4" t="s">
        <v>79</v>
      </c>
      <c r="F20" s="4" t="s">
        <v>80</v>
      </c>
      <c r="G20" s="4" t="s">
        <v>81</v>
      </c>
      <c r="H20" s="4">
        <v>24.504</v>
      </c>
      <c r="I20" s="4" t="s">
        <v>30</v>
      </c>
      <c r="J20" s="8">
        <v>31.04</v>
      </c>
      <c r="K20" s="4">
        <v>7</v>
      </c>
      <c r="L20" s="4">
        <v>2025</v>
      </c>
      <c r="M20" s="4">
        <v>2025</v>
      </c>
      <c r="N20" s="4">
        <f t="shared" si="5"/>
        <v>108.64</v>
      </c>
      <c r="O20" s="8">
        <f t="shared" si="4"/>
        <v>76.048</v>
      </c>
      <c r="P20" s="7">
        <f t="shared" si="1"/>
        <v>32.592</v>
      </c>
      <c r="Q20" s="5"/>
    </row>
    <row r="21" ht="28.8" spans="1:17">
      <c r="A21" s="4">
        <v>17</v>
      </c>
      <c r="B21" s="4" t="s">
        <v>19</v>
      </c>
      <c r="C21" s="4" t="s">
        <v>20</v>
      </c>
      <c r="D21" s="4" t="s">
        <v>48</v>
      </c>
      <c r="E21" s="4" t="s">
        <v>82</v>
      </c>
      <c r="F21" s="4" t="s">
        <v>83</v>
      </c>
      <c r="G21" s="4" t="s">
        <v>84</v>
      </c>
      <c r="H21" s="4">
        <v>1.081</v>
      </c>
      <c r="I21" s="4" t="s">
        <v>30</v>
      </c>
      <c r="J21" s="8">
        <v>21.04</v>
      </c>
      <c r="K21" s="4">
        <v>7</v>
      </c>
      <c r="L21" s="4">
        <v>2025</v>
      </c>
      <c r="M21" s="4">
        <v>2025</v>
      </c>
      <c r="N21" s="4">
        <f t="shared" si="5"/>
        <v>73.64</v>
      </c>
      <c r="O21" s="8">
        <f t="shared" si="4"/>
        <v>51.548</v>
      </c>
      <c r="P21" s="7">
        <f t="shared" si="1"/>
        <v>22.092</v>
      </c>
      <c r="Q21" s="5"/>
    </row>
    <row r="22" ht="28.8" spans="1:17">
      <c r="A22" s="4">
        <v>18</v>
      </c>
      <c r="B22" s="5" t="s">
        <v>19</v>
      </c>
      <c r="C22" s="5" t="s">
        <v>20</v>
      </c>
      <c r="D22" s="5" t="s">
        <v>85</v>
      </c>
      <c r="E22" s="6" t="s">
        <v>86</v>
      </c>
      <c r="F22" s="5" t="s">
        <v>87</v>
      </c>
      <c r="G22" s="6" t="s">
        <v>88</v>
      </c>
      <c r="H22" s="6">
        <v>3.12</v>
      </c>
      <c r="I22" s="5" t="s">
        <v>30</v>
      </c>
      <c r="J22" s="7">
        <v>53.04</v>
      </c>
      <c r="K22" s="5">
        <v>8</v>
      </c>
      <c r="L22" s="5">
        <v>2025</v>
      </c>
      <c r="M22" s="5">
        <v>2025</v>
      </c>
      <c r="N22" s="5">
        <f t="shared" si="5"/>
        <v>212.16</v>
      </c>
      <c r="O22" s="7">
        <f t="shared" si="4"/>
        <v>148.512</v>
      </c>
      <c r="P22" s="7">
        <f t="shared" si="1"/>
        <v>63.648</v>
      </c>
      <c r="Q22" s="5"/>
    </row>
    <row r="23" ht="28.8" spans="1:17">
      <c r="A23" s="4">
        <v>19</v>
      </c>
      <c r="B23" s="4" t="s">
        <v>19</v>
      </c>
      <c r="C23" s="4" t="s">
        <v>20</v>
      </c>
      <c r="D23" s="4" t="s">
        <v>26</v>
      </c>
      <c r="E23" s="4" t="s">
        <v>31</v>
      </c>
      <c r="F23" s="4" t="s">
        <v>89</v>
      </c>
      <c r="G23" s="4" t="s">
        <v>90</v>
      </c>
      <c r="H23" s="4">
        <v>23.752</v>
      </c>
      <c r="I23" s="4" t="s">
        <v>30</v>
      </c>
      <c r="J23" s="8">
        <v>98.27</v>
      </c>
      <c r="K23" s="4">
        <v>7</v>
      </c>
      <c r="L23" s="4">
        <v>2025</v>
      </c>
      <c r="M23" s="4">
        <v>2025</v>
      </c>
      <c r="N23" s="4">
        <f t="shared" si="5"/>
        <v>343.945</v>
      </c>
      <c r="O23" s="8">
        <f t="shared" si="4"/>
        <v>240.7615</v>
      </c>
      <c r="P23" s="7">
        <f t="shared" si="1"/>
        <v>103.1835</v>
      </c>
      <c r="Q23" s="5"/>
    </row>
    <row r="24" ht="28.8" spans="1:17">
      <c r="A24" s="4">
        <v>20</v>
      </c>
      <c r="B24" s="4" t="s">
        <v>19</v>
      </c>
      <c r="C24" s="4" t="s">
        <v>20</v>
      </c>
      <c r="D24" s="4" t="s">
        <v>91</v>
      </c>
      <c r="E24" s="4" t="s">
        <v>92</v>
      </c>
      <c r="F24" s="4" t="s">
        <v>93</v>
      </c>
      <c r="G24" s="4" t="s">
        <v>94</v>
      </c>
      <c r="H24" s="4">
        <v>5.219</v>
      </c>
      <c r="I24" s="4" t="s">
        <v>30</v>
      </c>
      <c r="J24" s="8">
        <v>16</v>
      </c>
      <c r="K24" s="4" t="s">
        <v>95</v>
      </c>
      <c r="L24" s="4">
        <v>2025</v>
      </c>
      <c r="M24" s="4">
        <v>2025</v>
      </c>
      <c r="N24" s="8">
        <f t="shared" si="5"/>
        <v>56</v>
      </c>
      <c r="O24" s="8">
        <f t="shared" si="4"/>
        <v>39.2</v>
      </c>
      <c r="P24" s="7">
        <f t="shared" si="1"/>
        <v>16.8</v>
      </c>
      <c r="Q24" s="5"/>
    </row>
    <row r="25" ht="28.8" spans="1:17">
      <c r="A25" s="4">
        <v>21</v>
      </c>
      <c r="B25" s="4" t="s">
        <v>19</v>
      </c>
      <c r="C25" s="4" t="s">
        <v>20</v>
      </c>
      <c r="D25" s="4" t="s">
        <v>26</v>
      </c>
      <c r="E25" s="4" t="s">
        <v>27</v>
      </c>
      <c r="F25" s="4" t="s">
        <v>96</v>
      </c>
      <c r="G25" s="4" t="s">
        <v>97</v>
      </c>
      <c r="H25" s="4">
        <v>10.362</v>
      </c>
      <c r="I25" s="4" t="s">
        <v>30</v>
      </c>
      <c r="J25" s="8">
        <v>21.04</v>
      </c>
      <c r="K25" s="4" t="s">
        <v>68</v>
      </c>
      <c r="L25" s="4">
        <v>2025</v>
      </c>
      <c r="M25" s="4">
        <v>2025</v>
      </c>
      <c r="N25" s="8">
        <f t="shared" si="5"/>
        <v>84.16</v>
      </c>
      <c r="O25" s="8">
        <f t="shared" si="4"/>
        <v>58.912</v>
      </c>
      <c r="P25" s="7">
        <f t="shared" si="1"/>
        <v>25.248</v>
      </c>
      <c r="Q25" s="5"/>
    </row>
    <row r="26" spans="1:17">
      <c r="A26" s="2" t="s">
        <v>98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2" t="s">
        <v>99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" t="s">
        <v>100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2">
    <mergeCell ref="A1:B1"/>
    <mergeCell ref="A2:Q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回忆</cp:lastModifiedBy>
  <dcterms:created xsi:type="dcterms:W3CDTF">2025-09-01T08:27:07Z</dcterms:created>
  <dcterms:modified xsi:type="dcterms:W3CDTF">2025-09-01T08:27:51Z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DFF9C20DD88D419CA06B40CA829580CE_11</vt:lpwstr>
  </property>
  <property fmtid="{D5CDD505-2E9C-101B-9397-08002B2CF9AE}" pid="3" name="KSOProductBuildVer">
    <vt:lpwstr>2052-12.1.0.22529</vt:lpwstr>
  </property>
</Properties>
</file>